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20610" windowHeight="11640"/>
  </bookViews>
  <sheets>
    <sheet name="Instructions" sheetId="3" r:id="rId1"/>
    <sheet name="Variance report" sheetId="2" r:id="rId2"/>
    <sheet name="Hyperion" sheetId="1" r:id="rId3"/>
  </sheets>
  <calcPr calcId="144525"/>
</workbook>
</file>

<file path=xl/calcChain.xml><?xml version="1.0" encoding="utf-8"?>
<calcChain xmlns="http://schemas.openxmlformats.org/spreadsheetml/2006/main">
  <c r="C11" i="2" l="1"/>
  <c r="E10" i="2"/>
  <c r="E11" i="2" s="1"/>
  <c r="D10" i="2"/>
  <c r="D11" i="2" s="1"/>
  <c r="C10" i="2"/>
  <c r="E9" i="2"/>
  <c r="D9" i="2"/>
  <c r="C9" i="2"/>
  <c r="D7" i="2"/>
  <c r="D12" i="2" s="1"/>
  <c r="C7" i="2"/>
  <c r="C12" i="2" s="1"/>
  <c r="E6" i="2"/>
  <c r="E7" i="2" s="1"/>
  <c r="E12" i="2" s="1"/>
  <c r="D6" i="2"/>
  <c r="C6" i="2"/>
  <c r="E5" i="2"/>
  <c r="D5" i="2"/>
  <c r="C5" i="2"/>
  <c r="B10" i="2"/>
  <c r="B9" i="2"/>
  <c r="B6" i="2"/>
  <c r="B5" i="2"/>
  <c r="B7" i="2" l="1"/>
  <c r="G10" i="2"/>
  <c r="I10" i="2"/>
  <c r="H5" i="2"/>
  <c r="I5" i="2"/>
  <c r="I9" i="2"/>
  <c r="G5" i="2"/>
  <c r="G6" i="2"/>
  <c r="G9" i="2"/>
  <c r="H9" i="2"/>
  <c r="H10" i="2"/>
  <c r="B11" i="2"/>
  <c r="H6" i="2"/>
  <c r="I6" i="2"/>
  <c r="G11" i="2" l="1"/>
  <c r="I7" i="2"/>
  <c r="I11" i="2"/>
  <c r="I12" i="2" s="1"/>
  <c r="B12" i="2"/>
  <c r="H7" i="2"/>
  <c r="G7" i="2"/>
  <c r="H11" i="2"/>
  <c r="G12" i="2" l="1"/>
  <c r="H12" i="2"/>
</calcChain>
</file>

<file path=xl/sharedStrings.xml><?xml version="1.0" encoding="utf-8"?>
<sst xmlns="http://schemas.openxmlformats.org/spreadsheetml/2006/main" count="83" uniqueCount="59">
  <si>
    <t>Budget</t>
  </si>
  <si>
    <t>Projection</t>
  </si>
  <si>
    <t>Working</t>
  </si>
  <si>
    <t>Actual</t>
  </si>
  <si>
    <t>Final</t>
  </si>
  <si>
    <t>Revenue</t>
  </si>
  <si>
    <t>Operating allocation</t>
  </si>
  <si>
    <t>Other revenue</t>
  </si>
  <si>
    <t>Total revenue</t>
  </si>
  <si>
    <t>Expenses</t>
  </si>
  <si>
    <t>Salaries &amp; benefits</t>
  </si>
  <si>
    <t>Other expenses</t>
  </si>
  <si>
    <t>Total other expenses</t>
  </si>
  <si>
    <t>$000s</t>
  </si>
  <si>
    <r>
      <t xml:space="preserve">Favourable </t>
    </r>
    <r>
      <rPr>
        <sz val="11"/>
        <color rgb="FFFF0000"/>
        <rFont val="Calibri"/>
        <family val="2"/>
        <scheme val="minor"/>
      </rPr>
      <t>(Unfavourable)</t>
    </r>
  </si>
  <si>
    <t>Surplus (deficit)</t>
  </si>
  <si>
    <t>Open Smartview Excel via Citrix</t>
  </si>
  <si>
    <r>
      <t>Once in Smartview and</t>
    </r>
    <r>
      <rPr>
        <b/>
        <sz val="11"/>
        <color theme="1"/>
        <rFont val="Calibri"/>
        <family val="2"/>
        <scheme val="minor"/>
      </rPr>
      <t xml:space="preserve"> prior to connecting</t>
    </r>
    <r>
      <rPr>
        <sz val="11"/>
        <color theme="1"/>
        <rFont val="Calibri"/>
        <family val="2"/>
        <scheme val="minor"/>
      </rPr>
      <t>, Select File, Open.</t>
    </r>
  </si>
  <si>
    <t>Locate the Network drive (under Computer), and open the saved file.</t>
  </si>
  <si>
    <r>
      <t xml:space="preserve">Note: </t>
    </r>
    <r>
      <rPr>
        <sz val="11"/>
        <color theme="1"/>
        <rFont val="Calibri"/>
        <family val="2"/>
        <scheme val="minor"/>
      </rPr>
      <t xml:space="preserve"> If you do not see the network drive, close Smartview.  Open your Explorer window and ensure the drive has a green icon, not a red X.  If you see a red X click on the name and the icon should turn green.</t>
    </r>
  </si>
  <si>
    <t xml:space="preserve"> </t>
  </si>
  <si>
    <t>Once it does attempt steps 1 to 4 again.</t>
  </si>
  <si>
    <t>Once the file is open within Smartview, go to the “Hyperion” tab</t>
  </si>
  <si>
    <t>After a couple of seconds the POV bar should appear.  Select your department or the department roll up for which you detailing the transfers, and then hit REFRESH. You will be prompted to log in.</t>
  </si>
  <si>
    <t>Go to the "Variance report" tab, and enter the dept or area in the yellow cell A1.</t>
  </si>
  <si>
    <t>You can now copy the file to your narrative report (in Word 2010 on the Home tab, select Paste / Paste Special / Picture (Enhanced Metafile))</t>
  </si>
  <si>
    <t>Notes</t>
  </si>
  <si>
    <t>The file can be updated and saved as many times as required, you can save the file with different names if you need to provide multiple files.</t>
  </si>
  <si>
    <t>Instructions for populating and updating the Operating major variances table for narrative:</t>
  </si>
  <si>
    <t>Save this file (Operating major variances table for narrative.xlsx) into a folder on your network drive, you can rename the file if you wish.</t>
  </si>
  <si>
    <t>FY18</t>
  </si>
  <si>
    <t>FY19</t>
  </si>
  <si>
    <t>DataInput</t>
  </si>
  <si>
    <t>June 2018</t>
  </si>
  <si>
    <t>FY20</t>
  </si>
  <si>
    <t>FY20 Bud vs</t>
  </si>
  <si>
    <t>FY19 Proj vs</t>
  </si>
  <si>
    <t>FY19 Bud</t>
  </si>
  <si>
    <t>FY19 Proj</t>
  </si>
  <si>
    <t>FY18 Act</t>
  </si>
  <si>
    <t xml:space="preserve">       </t>
  </si>
  <si>
    <t>Favourable/(Unfavourable)</t>
  </si>
  <si>
    <t xml:space="preserve">        </t>
  </si>
  <si>
    <t>Curr Year Proj</t>
  </si>
  <si>
    <t>Next Year Budget</t>
  </si>
  <si>
    <t>All Type</t>
  </si>
  <si>
    <t xml:space="preserve">     vs</t>
  </si>
  <si>
    <t>null</t>
  </si>
  <si>
    <t>YearTotal</t>
  </si>
  <si>
    <t>Last Year Actual</t>
  </si>
  <si>
    <t xml:space="preserve"> Curr Budget</t>
  </si>
  <si>
    <t xml:space="preserve"> Curr Year Proj</t>
  </si>
  <si>
    <t xml:space="preserve">      Operating Allocation</t>
  </si>
  <si>
    <t xml:space="preserve">      Other Revenue</t>
  </si>
  <si>
    <t>Total Revenue</t>
  </si>
  <si>
    <t xml:space="preserve">     Salaries &amp; benefits</t>
  </si>
  <si>
    <t xml:space="preserve">     Other Expenses</t>
  </si>
  <si>
    <t>Total Expenses</t>
  </si>
  <si>
    <t>Surplus / (Deficit)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</si>
</sst>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s>
  <fills count="6">
    <fill>
      <patternFill patternType="none"/>
    </fill>
    <fill>
      <patternFill patternType="gray125"/>
    </fill>
    <fill>
      <patternFill patternType="solid">
        <fgColor rgb="FFBEDAFF"/>
        <bgColor indexed="64"/>
      </patternFill>
    </fill>
    <fill>
      <patternFill patternType="solid">
        <fgColor rgb="FFFFFF00"/>
        <bgColor indexed="64"/>
      </patternFill>
    </fill>
    <fill>
      <patternFill patternType="solid">
        <fgColor rgb="FFFFFFFF"/>
        <bgColor indexed="64"/>
      </patternFill>
    </fill>
    <fill>
      <patternFill patternType="solid">
        <fgColor rgb="FFFFE4B5"/>
        <bgColor indexed="64"/>
      </patternFill>
    </fill>
  </fills>
  <borders count="11">
    <border>
      <left/>
      <right/>
      <top/>
      <bottom/>
      <diagonal/>
    </border>
    <border>
      <left/>
      <right/>
      <top style="thin">
        <color indexed="64"/>
      </top>
      <bottom/>
      <diagonal/>
    </border>
    <border>
      <left/>
      <right/>
      <top/>
      <bottom style="thin">
        <color indexed="64"/>
      </bottom>
      <diagonal/>
    </border>
    <border>
      <left style="thin">
        <color rgb="FFC0C0C0"/>
      </left>
      <right style="thin">
        <color rgb="FFC0C0C0"/>
      </right>
      <top style="thin">
        <color rgb="FFC0C0C0"/>
      </top>
      <bottom style="thin">
        <color rgb="FFC0C0C0"/>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right/>
      <top style="thin">
        <color rgb="FFC0C0C0"/>
      </top>
      <bottom style="thin">
        <color rgb="FFC0C0C0"/>
      </bottom>
      <diagonal/>
    </border>
  </borders>
  <cellStyleXfs count="1">
    <xf numFmtId="38" fontId="0" fillId="0" borderId="0"/>
  </cellStyleXfs>
  <cellXfs count="36">
    <xf numFmtId="38" fontId="0" fillId="0" borderId="0" xfId="0"/>
    <xf numFmtId="38" fontId="0" fillId="0" borderId="0" xfId="0" applyProtection="1">
      <protection locked="0"/>
    </xf>
    <xf numFmtId="38" fontId="0" fillId="0" borderId="1" xfId="0" quotePrefix="1" applyBorder="1" applyAlignment="1">
      <alignment horizontal="center"/>
    </xf>
    <xf numFmtId="38" fontId="0" fillId="0" borderId="4" xfId="0" applyBorder="1" applyAlignment="1">
      <alignment horizontal="center"/>
    </xf>
    <xf numFmtId="38" fontId="0" fillId="0" borderId="0" xfId="0" applyAlignment="1">
      <alignment horizontal="left" indent="1"/>
    </xf>
    <xf numFmtId="38" fontId="0" fillId="0" borderId="0" xfId="0" applyAlignment="1">
      <alignment horizontal="left"/>
    </xf>
    <xf numFmtId="38" fontId="2" fillId="0" borderId="0" xfId="0" applyFont="1"/>
    <xf numFmtId="38" fontId="2" fillId="0" borderId="6" xfId="0" applyFont="1" applyBorder="1"/>
    <xf numFmtId="38" fontId="0" fillId="0" borderId="0" xfId="0" quotePrefix="1"/>
    <xf numFmtId="38" fontId="0" fillId="0" borderId="5" xfId="0" applyBorder="1"/>
    <xf numFmtId="0" fontId="0" fillId="2" borderId="3" xfId="0" applyNumberFormat="1" applyFill="1" applyBorder="1" applyProtection="1"/>
    <xf numFmtId="49" fontId="0" fillId="2" borderId="3" xfId="0" applyNumberFormat="1" applyFill="1" applyBorder="1" applyAlignment="1" applyProtection="1">
      <alignment vertical="top"/>
    </xf>
    <xf numFmtId="38" fontId="3" fillId="0" borderId="0" xfId="0" applyFont="1"/>
    <xf numFmtId="17" fontId="2" fillId="0" borderId="0" xfId="0" quotePrefix="1" applyNumberFormat="1" applyFont="1"/>
    <xf numFmtId="38" fontId="0" fillId="0" borderId="0" xfId="0" applyFont="1"/>
    <xf numFmtId="38" fontId="4" fillId="0" borderId="0" xfId="0" applyFont="1"/>
    <xf numFmtId="38" fontId="0" fillId="3" borderId="0" xfId="0" applyFill="1"/>
    <xf numFmtId="38" fontId="0" fillId="0" borderId="2" xfId="0" applyBorder="1" applyAlignment="1">
      <alignment horizontal="center"/>
    </xf>
    <xf numFmtId="49" fontId="0" fillId="2" borderId="7" xfId="0" applyNumberFormat="1" applyFill="1" applyBorder="1" applyAlignment="1" applyProtection="1">
      <alignment horizontal="center" vertical="top"/>
    </xf>
    <xf numFmtId="49" fontId="0" fillId="2" borderId="8" xfId="0" applyNumberFormat="1" applyFill="1" applyBorder="1" applyAlignment="1" applyProtection="1">
      <alignment horizontal="center" vertical="top"/>
    </xf>
    <xf numFmtId="49" fontId="0" fillId="2" borderId="3" xfId="0" applyNumberFormat="1" applyFont="1" applyFill="1" applyBorder="1" applyAlignment="1" applyProtection="1"/>
    <xf numFmtId="49" fontId="0" fillId="2" borderId="3" xfId="0" applyNumberFormat="1" applyFont="1" applyFill="1" applyBorder="1" applyAlignment="1" applyProtection="1">
      <alignment vertical="top"/>
    </xf>
    <xf numFmtId="49" fontId="0" fillId="2" borderId="9" xfId="0" applyNumberFormat="1" applyFont="1" applyFill="1" applyBorder="1" applyAlignment="1" applyProtection="1">
      <alignment vertical="top"/>
    </xf>
    <xf numFmtId="0" fontId="0" fillId="4" borderId="3" xfId="0" applyNumberFormat="1" applyFont="1" applyFill="1" applyBorder="1" applyAlignment="1" applyProtection="1"/>
    <xf numFmtId="3" fontId="0" fillId="4" borderId="3" xfId="0" applyNumberFormat="1" applyFont="1" applyFill="1" applyBorder="1" applyAlignment="1" applyProtection="1"/>
    <xf numFmtId="0" fontId="0" fillId="2" borderId="9" xfId="0" applyNumberFormat="1" applyFill="1" applyBorder="1" applyProtection="1"/>
    <xf numFmtId="3" fontId="0" fillId="5" borderId="3" xfId="0" applyNumberFormat="1" applyFill="1" applyBorder="1" applyProtection="1"/>
    <xf numFmtId="3" fontId="0" fillId="5" borderId="7" xfId="0" applyNumberFormat="1" applyFill="1" applyBorder="1" applyProtection="1"/>
    <xf numFmtId="3" fontId="0" fillId="4" borderId="8" xfId="0" applyNumberFormat="1" applyFill="1" applyBorder="1" applyProtection="1"/>
    <xf numFmtId="3" fontId="0" fillId="4" borderId="3" xfId="0" applyNumberFormat="1" applyFill="1" applyBorder="1" applyProtection="1"/>
    <xf numFmtId="0" fontId="0" fillId="4" borderId="3" xfId="0" applyNumberFormat="1" applyFill="1" applyBorder="1" applyProtection="1"/>
    <xf numFmtId="3" fontId="0" fillId="4" borderId="7" xfId="0" applyNumberFormat="1" applyFill="1" applyBorder="1" applyProtection="1"/>
    <xf numFmtId="0" fontId="0" fillId="4" borderId="8" xfId="0" applyNumberFormat="1" applyFill="1" applyBorder="1" applyProtection="1"/>
    <xf numFmtId="0" fontId="0" fillId="4" borderId="7" xfId="0" applyNumberFormat="1" applyFill="1" applyBorder="1" applyProtection="1"/>
    <xf numFmtId="49" fontId="0" fillId="2" borderId="7" xfId="0" applyNumberFormat="1" applyFill="1" applyBorder="1" applyAlignment="1" applyProtection="1">
      <alignment vertical="top"/>
    </xf>
    <xf numFmtId="49" fontId="0" fillId="2" borderId="10" xfId="0" applyNumberFormat="1" applyFill="1" applyBorder="1" applyAlignment="1" applyProtection="1">
      <alignment horizontal="center" vertical="top"/>
    </xf>
  </cellXfs>
  <cellStyles count="1">
    <cellStyle name="Normal" xfId="0" builtinId="0" customBuiltin="1"/>
  </cellStyles>
  <dxfs count="3">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4</xdr:col>
      <xdr:colOff>19050</xdr:colOff>
      <xdr:row>8</xdr:row>
      <xdr:rowOff>28575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333500"/>
          <a:ext cx="1847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8.bin"/><Relationship Id="rId13" Type="http://schemas.openxmlformats.org/officeDocument/2006/relationships/customProperty" Target="../customProperty13.bin"/><Relationship Id="rId3" Type="http://schemas.openxmlformats.org/officeDocument/2006/relationships/customProperty" Target="../customProperty3.bin"/><Relationship Id="rId7" Type="http://schemas.openxmlformats.org/officeDocument/2006/relationships/customProperty" Target="../customProperty7.bin"/><Relationship Id="rId12" Type="http://schemas.openxmlformats.org/officeDocument/2006/relationships/customProperty" Target="../customProperty12.bin"/><Relationship Id="rId2" Type="http://schemas.openxmlformats.org/officeDocument/2006/relationships/customProperty" Target="../customProperty2.bin"/><Relationship Id="rId1" Type="http://schemas.openxmlformats.org/officeDocument/2006/relationships/customProperty" Target="../customProperty1.bin"/><Relationship Id="rId6" Type="http://schemas.openxmlformats.org/officeDocument/2006/relationships/customProperty" Target="../customProperty6.bin"/><Relationship Id="rId11" Type="http://schemas.openxmlformats.org/officeDocument/2006/relationships/customProperty" Target="../customProperty11.bin"/><Relationship Id="rId5" Type="http://schemas.openxmlformats.org/officeDocument/2006/relationships/customProperty" Target="../customProperty5.bin"/><Relationship Id="rId10" Type="http://schemas.openxmlformats.org/officeDocument/2006/relationships/customProperty" Target="../customProperty10.bin"/><Relationship Id="rId4" Type="http://schemas.openxmlformats.org/officeDocument/2006/relationships/customProperty" Target="../customProperty4.bin"/><Relationship Id="rId9" Type="http://schemas.openxmlformats.org/officeDocument/2006/relationships/customProperty" Target="../customProperty9.bin"/><Relationship Id="rId14" Type="http://schemas.openxmlformats.org/officeDocument/2006/relationships/customProperty" Target="../customProperty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workbookViewId="0"/>
  </sheetViews>
  <sheetFormatPr defaultRowHeight="15" x14ac:dyDescent="0.25"/>
  <sheetData>
    <row r="1" spans="1:14" x14ac:dyDescent="0.25">
      <c r="A1" s="12" t="s">
        <v>28</v>
      </c>
      <c r="N1" s="13" t="s">
        <v>33</v>
      </c>
    </row>
    <row r="3" spans="1:14" x14ac:dyDescent="0.25">
      <c r="A3" s="6">
        <v>1</v>
      </c>
      <c r="B3" t="s">
        <v>29</v>
      </c>
    </row>
    <row r="4" spans="1:14" x14ac:dyDescent="0.25">
      <c r="A4" s="6">
        <v>2</v>
      </c>
      <c r="B4" t="s">
        <v>16</v>
      </c>
    </row>
    <row r="5" spans="1:14" x14ac:dyDescent="0.25">
      <c r="A5" s="6">
        <v>3</v>
      </c>
      <c r="B5" t="s">
        <v>17</v>
      </c>
    </row>
    <row r="6" spans="1:14" x14ac:dyDescent="0.25">
      <c r="A6" s="6">
        <v>4</v>
      </c>
      <c r="B6" t="s">
        <v>18</v>
      </c>
    </row>
    <row r="7" spans="1:14" x14ac:dyDescent="0.25">
      <c r="A7" s="6"/>
      <c r="B7" s="6" t="s">
        <v>19</v>
      </c>
    </row>
    <row r="8" spans="1:14" x14ac:dyDescent="0.25">
      <c r="A8" s="6" t="s">
        <v>20</v>
      </c>
    </row>
    <row r="9" spans="1:14" x14ac:dyDescent="0.25">
      <c r="A9" s="6"/>
      <c r="B9" s="14" t="s">
        <v>21</v>
      </c>
    </row>
    <row r="10" spans="1:14" x14ac:dyDescent="0.25">
      <c r="A10" s="6"/>
    </row>
    <row r="11" spans="1:14" x14ac:dyDescent="0.25">
      <c r="A11" s="6">
        <v>5</v>
      </c>
      <c r="B11" t="s">
        <v>22</v>
      </c>
    </row>
    <row r="12" spans="1:14" x14ac:dyDescent="0.25">
      <c r="A12" s="6">
        <v>6</v>
      </c>
      <c r="B12" t="s">
        <v>23</v>
      </c>
    </row>
    <row r="13" spans="1:14" x14ac:dyDescent="0.25">
      <c r="A13" s="6">
        <v>7</v>
      </c>
      <c r="B13" t="s">
        <v>24</v>
      </c>
    </row>
    <row r="14" spans="1:14" x14ac:dyDescent="0.25">
      <c r="A14" s="6">
        <v>8</v>
      </c>
      <c r="B14" t="s">
        <v>25</v>
      </c>
    </row>
    <row r="16" spans="1:14" x14ac:dyDescent="0.25">
      <c r="A16" s="15" t="s">
        <v>26</v>
      </c>
    </row>
    <row r="17" spans="1:1" x14ac:dyDescent="0.25">
      <c r="A17" t="s">
        <v>27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ColWidth="12.7109375" defaultRowHeight="15" x14ac:dyDescent="0.25"/>
  <cols>
    <col min="1" max="1" width="20.5703125" bestFit="1" customWidth="1"/>
    <col min="6" max="6" width="2.7109375" customWidth="1"/>
  </cols>
  <sheetData>
    <row r="1" spans="1:9" x14ac:dyDescent="0.25">
      <c r="A1" s="16"/>
      <c r="B1" s="16"/>
      <c r="C1" s="16"/>
      <c r="G1" s="17" t="s">
        <v>14</v>
      </c>
      <c r="H1" s="17"/>
      <c r="I1" s="17"/>
    </row>
    <row r="2" spans="1:9" x14ac:dyDescent="0.25">
      <c r="A2" s="8" t="s">
        <v>13</v>
      </c>
      <c r="B2" s="2" t="s">
        <v>30</v>
      </c>
      <c r="C2" s="2" t="s">
        <v>31</v>
      </c>
      <c r="D2" s="2" t="s">
        <v>31</v>
      </c>
      <c r="E2" s="2" t="s">
        <v>34</v>
      </c>
      <c r="G2" s="2" t="s">
        <v>36</v>
      </c>
      <c r="H2" s="2" t="s">
        <v>36</v>
      </c>
      <c r="I2" s="2" t="s">
        <v>35</v>
      </c>
    </row>
    <row r="3" spans="1:9" ht="15.75" thickBot="1" x14ac:dyDescent="0.3">
      <c r="B3" s="3" t="s">
        <v>3</v>
      </c>
      <c r="C3" s="3" t="s">
        <v>0</v>
      </c>
      <c r="D3" s="3" t="s">
        <v>1</v>
      </c>
      <c r="E3" s="3" t="s">
        <v>0</v>
      </c>
      <c r="G3" s="3" t="s">
        <v>39</v>
      </c>
      <c r="H3" s="3" t="s">
        <v>37</v>
      </c>
      <c r="I3" s="3" t="s">
        <v>38</v>
      </c>
    </row>
    <row r="4" spans="1:9" x14ac:dyDescent="0.25">
      <c r="A4" t="s">
        <v>5</v>
      </c>
    </row>
    <row r="5" spans="1:9" x14ac:dyDescent="0.25">
      <c r="A5" s="4" t="s">
        <v>6</v>
      </c>
      <c r="B5">
        <f>-Hyperion!B7</f>
        <v>18801</v>
      </c>
      <c r="C5">
        <f>-Hyperion!C7</f>
        <v>23150</v>
      </c>
      <c r="D5">
        <f>-Hyperion!D7</f>
        <v>23150</v>
      </c>
      <c r="E5">
        <f>-Hyperion!E7</f>
        <v>23149.999920000002</v>
      </c>
      <c r="G5">
        <f>+D5-B5</f>
        <v>4349</v>
      </c>
      <c r="H5">
        <f>+D5-C5</f>
        <v>0</v>
      </c>
      <c r="I5">
        <f>+E5-D5</f>
        <v>-7.9999997979030013E-5</v>
      </c>
    </row>
    <row r="6" spans="1:9" x14ac:dyDescent="0.25">
      <c r="A6" s="4" t="s">
        <v>7</v>
      </c>
      <c r="B6">
        <f>-Hyperion!B8</f>
        <v>9152.4539800000002</v>
      </c>
      <c r="C6">
        <f>-Hyperion!C8</f>
        <v>5771.3524699999998</v>
      </c>
      <c r="D6">
        <f>-Hyperion!D8</f>
        <v>5771.3523799999994</v>
      </c>
      <c r="E6">
        <f>-Hyperion!E8</f>
        <v>5771.3524800000005</v>
      </c>
      <c r="G6">
        <f t="shared" ref="G6:G7" si="0">+D6-B6</f>
        <v>-3381.1016000000009</v>
      </c>
      <c r="H6">
        <f t="shared" ref="H6:H7" si="1">+D6-C6</f>
        <v>-9.000000045489287E-5</v>
      </c>
      <c r="I6">
        <f t="shared" ref="I6:I7" si="2">+E6-D6</f>
        <v>1.0000000111176632E-4</v>
      </c>
    </row>
    <row r="7" spans="1:9" x14ac:dyDescent="0.25">
      <c r="A7" s="5" t="s">
        <v>8</v>
      </c>
      <c r="B7" s="9">
        <f>SUM(B5:B6)</f>
        <v>27953.453979999998</v>
      </c>
      <c r="C7" s="9">
        <f t="shared" ref="C7:E7" si="3">SUM(C5:C6)</f>
        <v>28921.352469999998</v>
      </c>
      <c r="D7" s="9">
        <f t="shared" si="3"/>
        <v>28921.35238</v>
      </c>
      <c r="E7" s="9">
        <f t="shared" si="3"/>
        <v>28921.352400000003</v>
      </c>
      <c r="G7" s="9">
        <f t="shared" si="0"/>
        <v>967.89840000000186</v>
      </c>
      <c r="H7" s="9">
        <f t="shared" si="1"/>
        <v>-8.9999997726408765E-5</v>
      </c>
      <c r="I7" s="9">
        <f t="shared" si="2"/>
        <v>2.000000313273631E-5</v>
      </c>
    </row>
    <row r="8" spans="1:9" x14ac:dyDescent="0.25">
      <c r="A8" t="s">
        <v>9</v>
      </c>
    </row>
    <row r="9" spans="1:9" x14ac:dyDescent="0.25">
      <c r="A9" s="4" t="s">
        <v>10</v>
      </c>
      <c r="B9">
        <f>+Hyperion!B11</f>
        <v>1956.0953199999999</v>
      </c>
      <c r="C9">
        <f>+Hyperion!C11</f>
        <v>1985.6618478638948</v>
      </c>
      <c r="D9">
        <f>+Hyperion!D11</f>
        <v>1724.3912601211941</v>
      </c>
      <c r="E9">
        <f>+Hyperion!E11</f>
        <v>1667.7907028847105</v>
      </c>
      <c r="G9">
        <f>+B9-D9</f>
        <v>231.70405987880577</v>
      </c>
      <c r="H9">
        <f>+C9-D9</f>
        <v>261.27058774270063</v>
      </c>
      <c r="I9">
        <f>+D9-E9</f>
        <v>56.60055723648361</v>
      </c>
    </row>
    <row r="10" spans="1:9" x14ac:dyDescent="0.25">
      <c r="A10" s="4" t="s">
        <v>11</v>
      </c>
      <c r="B10">
        <f>+Hyperion!B12</f>
        <v>27118.754319999996</v>
      </c>
      <c r="C10">
        <f>+Hyperion!C12</f>
        <v>27300.143549999993</v>
      </c>
      <c r="D10">
        <f>+Hyperion!D12</f>
        <v>27300.143730000003</v>
      </c>
      <c r="E10">
        <f>+Hyperion!E12</f>
        <v>27300.143520000009</v>
      </c>
      <c r="G10">
        <f t="shared" ref="G10:G11" si="4">+B10-D10</f>
        <v>-181.38941000000705</v>
      </c>
      <c r="H10">
        <f t="shared" ref="H10:H11" si="5">+C10-D10</f>
        <v>-1.8000001000473276E-4</v>
      </c>
      <c r="I10">
        <f t="shared" ref="I10:I11" si="6">+D10-E10</f>
        <v>2.0999999469495378E-4</v>
      </c>
    </row>
    <row r="11" spans="1:9" x14ac:dyDescent="0.25">
      <c r="A11" s="5" t="s">
        <v>12</v>
      </c>
      <c r="B11" s="9">
        <f>SUM(B9:B10)</f>
        <v>29074.849639999997</v>
      </c>
      <c r="C11" s="9">
        <f t="shared" ref="C11:E11" si="7">SUM(C9:C10)</f>
        <v>29285.805397863889</v>
      </c>
      <c r="D11" s="9">
        <f t="shared" si="7"/>
        <v>29024.534990121196</v>
      </c>
      <c r="E11" s="9">
        <f t="shared" si="7"/>
        <v>28967.93422288472</v>
      </c>
      <c r="G11" s="9">
        <f t="shared" si="4"/>
        <v>50.314649878800992</v>
      </c>
      <c r="H11" s="9">
        <f t="shared" si="5"/>
        <v>261.27040774269335</v>
      </c>
      <c r="I11" s="9">
        <f t="shared" si="6"/>
        <v>56.600767236475804</v>
      </c>
    </row>
    <row r="12" spans="1:9" ht="15.75" thickBot="1" x14ac:dyDescent="0.3">
      <c r="A12" s="6" t="s">
        <v>15</v>
      </c>
      <c r="B12" s="7">
        <f>+B7-B11</f>
        <v>-1121.3956599999983</v>
      </c>
      <c r="C12" s="7">
        <f t="shared" ref="C12:E12" si="8">+C7-C11</f>
        <v>-364.45292786389109</v>
      </c>
      <c r="D12" s="7">
        <f t="shared" si="8"/>
        <v>-103.18261012119547</v>
      </c>
      <c r="E12" s="7">
        <f t="shared" si="8"/>
        <v>-46.58182288471653</v>
      </c>
      <c r="G12" s="7">
        <f>+G11+G7</f>
        <v>1018.2130498788028</v>
      </c>
      <c r="H12" s="7">
        <f t="shared" ref="H12:I12" si="9">+H11+H7</f>
        <v>261.27031774269562</v>
      </c>
      <c r="I12" s="7">
        <f t="shared" si="9"/>
        <v>56.600787236478936</v>
      </c>
    </row>
  </sheetData>
  <mergeCells count="1">
    <mergeCell ref="G1:I1"/>
  </mergeCells>
  <conditionalFormatting sqref="G5:G6 G9:G10">
    <cfRule type="expression" dxfId="2" priority="4">
      <formula>AND(ABS(D5-B5)&gt;100,ABS((D5-B5)/B5)&gt;0.1)</formula>
    </cfRule>
  </conditionalFormatting>
  <conditionalFormatting sqref="H5:H6 H9:H10">
    <cfRule type="expression" dxfId="1" priority="2">
      <formula>AND(ABS(D5-C5)&gt;100,ABS((D5-C5)/C5)&gt;0.1)</formula>
    </cfRule>
  </conditionalFormatting>
  <conditionalFormatting sqref="I5:I6 I9:I10">
    <cfRule type="expression" dxfId="0" priority="1">
      <formula>AND(ABS(E5-D5)&gt;100,ABS((E5-D5)/D5)&gt;0.1)</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H20" sqref="H20"/>
    </sheetView>
  </sheetViews>
  <sheetFormatPr defaultRowHeight="15" customHeight="1" x14ac:dyDescent="0.25"/>
  <cols>
    <col min="1" max="1" width="22.28515625" style="1" customWidth="1"/>
    <col min="2" max="3" width="9.28515625" style="1" customWidth="1"/>
    <col min="4" max="5" width="9.7109375" style="1" customWidth="1"/>
    <col min="6" max="6" width="4.42578125" style="1" customWidth="1"/>
    <col min="7" max="7" width="14.85546875" style="1" bestFit="1" customWidth="1"/>
    <col min="8" max="8" width="11.85546875" bestFit="1" customWidth="1"/>
    <col min="9" max="9" width="16.42578125" bestFit="1" customWidth="1"/>
    <col min="10" max="11" width="9.140625" customWidth="1"/>
    <col min="12" max="15" width="9.140625" style="1" customWidth="1"/>
    <col min="16" max="16384" width="9.140625" style="1"/>
  </cols>
  <sheetData>
    <row r="1" spans="1:9" ht="15" customHeight="1" x14ac:dyDescent="0.25">
      <c r="A1" s="10"/>
      <c r="B1" s="11" t="s">
        <v>30</v>
      </c>
      <c r="C1" s="18" t="s">
        <v>31</v>
      </c>
      <c r="D1" s="19"/>
      <c r="E1" s="11" t="s">
        <v>34</v>
      </c>
      <c r="F1" s="11" t="s">
        <v>40</v>
      </c>
      <c r="G1" s="18" t="s">
        <v>41</v>
      </c>
      <c r="H1" s="35"/>
      <c r="I1" s="19"/>
    </row>
    <row r="2" spans="1:9" ht="15" customHeight="1" x14ac:dyDescent="0.25">
      <c r="A2" s="10"/>
      <c r="B2" s="11" t="s">
        <v>3</v>
      </c>
      <c r="C2" s="11" t="s">
        <v>0</v>
      </c>
      <c r="D2" s="11" t="s">
        <v>32</v>
      </c>
      <c r="E2" s="11" t="s">
        <v>32</v>
      </c>
      <c r="F2" s="11" t="s">
        <v>42</v>
      </c>
      <c r="G2" s="18" t="s">
        <v>43</v>
      </c>
      <c r="H2" s="19"/>
      <c r="I2" s="21" t="s">
        <v>44</v>
      </c>
    </row>
    <row r="3" spans="1:9" ht="15" customHeight="1" x14ac:dyDescent="0.25">
      <c r="A3" s="10"/>
      <c r="B3" s="11" t="s">
        <v>45</v>
      </c>
      <c r="C3" s="11" t="s">
        <v>45</v>
      </c>
      <c r="D3" s="11" t="s">
        <v>45</v>
      </c>
      <c r="E3" s="11" t="s">
        <v>45</v>
      </c>
      <c r="F3" s="11" t="s">
        <v>42</v>
      </c>
      <c r="G3" s="18" t="s">
        <v>46</v>
      </c>
      <c r="H3" s="19"/>
      <c r="I3" s="21" t="s">
        <v>46</v>
      </c>
    </row>
    <row r="4" spans="1:9" hidden="1" x14ac:dyDescent="0.25">
      <c r="A4" s="10"/>
      <c r="B4" s="11" t="s">
        <v>4</v>
      </c>
      <c r="C4" s="11" t="s">
        <v>4</v>
      </c>
      <c r="D4" s="11" t="s">
        <v>2</v>
      </c>
      <c r="E4" s="11" t="s">
        <v>2</v>
      </c>
      <c r="F4" s="11" t="s">
        <v>42</v>
      </c>
      <c r="G4" s="18" t="s">
        <v>47</v>
      </c>
      <c r="H4" s="19"/>
      <c r="I4" s="21" t="s">
        <v>47</v>
      </c>
    </row>
    <row r="5" spans="1:9" ht="15" customHeight="1" x14ac:dyDescent="0.25">
      <c r="A5" s="25"/>
      <c r="B5" s="11" t="s">
        <v>48</v>
      </c>
      <c r="C5" s="11" t="s">
        <v>48</v>
      </c>
      <c r="D5" s="11" t="s">
        <v>48</v>
      </c>
      <c r="E5" s="11" t="s">
        <v>48</v>
      </c>
      <c r="F5" s="11" t="s">
        <v>42</v>
      </c>
      <c r="G5" s="11" t="s">
        <v>49</v>
      </c>
      <c r="H5" s="34" t="s">
        <v>50</v>
      </c>
      <c r="I5" s="22" t="s">
        <v>51</v>
      </c>
    </row>
    <row r="6" spans="1:9" x14ac:dyDescent="0.25">
      <c r="A6" s="20" t="s">
        <v>5</v>
      </c>
      <c r="B6" s="32"/>
      <c r="C6" s="30"/>
      <c r="D6" s="30"/>
      <c r="E6" s="30"/>
      <c r="F6" s="30"/>
      <c r="G6" s="30"/>
      <c r="H6" s="33"/>
      <c r="I6" s="23"/>
    </row>
    <row r="7" spans="1:9" x14ac:dyDescent="0.25">
      <c r="A7" s="20" t="s">
        <v>52</v>
      </c>
      <c r="B7" s="28">
        <v>-18801</v>
      </c>
      <c r="C7" s="29">
        <v>-23150</v>
      </c>
      <c r="D7" s="29">
        <v>-23150</v>
      </c>
      <c r="E7" s="29">
        <v>-23149.999920000002</v>
      </c>
      <c r="F7" s="30"/>
      <c r="G7" s="26">
        <v>4349</v>
      </c>
      <c r="H7" s="31">
        <v>0</v>
      </c>
      <c r="I7" s="24">
        <v>-7.9999998211860654E-5</v>
      </c>
    </row>
    <row r="8" spans="1:9" x14ac:dyDescent="0.25">
      <c r="A8" s="20" t="s">
        <v>53</v>
      </c>
      <c r="B8" s="28">
        <v>-9152.4539800000002</v>
      </c>
      <c r="C8" s="29">
        <v>-5771.3524699999998</v>
      </c>
      <c r="D8" s="29">
        <v>-5771.3523799999994</v>
      </c>
      <c r="E8" s="29">
        <v>-5771.3524800000005</v>
      </c>
      <c r="F8" s="30"/>
      <c r="G8" s="26">
        <v>-3381.1016000000018</v>
      </c>
      <c r="H8" s="31">
        <v>-9.0000000782310962E-5</v>
      </c>
      <c r="I8" s="24">
        <v>1.0000000149011613E-4</v>
      </c>
    </row>
    <row r="9" spans="1:9" x14ac:dyDescent="0.25">
      <c r="A9" s="20" t="s">
        <v>54</v>
      </c>
      <c r="B9" s="28">
        <v>-27953.453980000006</v>
      </c>
      <c r="C9" s="29">
        <v>-28921.352469999998</v>
      </c>
      <c r="D9" s="29">
        <v>-28921.352380000018</v>
      </c>
      <c r="E9" s="29">
        <v>-28921.352399999996</v>
      </c>
      <c r="F9" s="30"/>
      <c r="G9" s="29">
        <v>967.89840000001345</v>
      </c>
      <c r="H9" s="31">
        <v>-8.9999981224536901E-5</v>
      </c>
      <c r="I9" s="24">
        <v>1.9999977201223375E-5</v>
      </c>
    </row>
    <row r="10" spans="1:9" x14ac:dyDescent="0.25">
      <c r="A10" s="20" t="s">
        <v>9</v>
      </c>
      <c r="B10" s="32"/>
      <c r="C10" s="30"/>
      <c r="D10" s="30"/>
      <c r="E10" s="30"/>
      <c r="F10" s="30"/>
      <c r="G10" s="30"/>
      <c r="H10" s="33"/>
      <c r="I10" s="23"/>
    </row>
    <row r="11" spans="1:9" x14ac:dyDescent="0.25">
      <c r="A11" s="20" t="s">
        <v>55</v>
      </c>
      <c r="B11" s="28">
        <v>1956.0953199999999</v>
      </c>
      <c r="C11" s="29">
        <v>1985.6618478638948</v>
      </c>
      <c r="D11" s="29">
        <v>1724.3912601211941</v>
      </c>
      <c r="E11" s="29">
        <v>1667.7907028847105</v>
      </c>
      <c r="F11" s="30"/>
      <c r="G11" s="26">
        <v>231.70405987880565</v>
      </c>
      <c r="H11" s="27">
        <v>261.27058774270046</v>
      </c>
      <c r="I11" s="24">
        <v>56.600557236483787</v>
      </c>
    </row>
    <row r="12" spans="1:9" x14ac:dyDescent="0.25">
      <c r="A12" s="20" t="s">
        <v>56</v>
      </c>
      <c r="B12" s="28">
        <v>27118.754319999996</v>
      </c>
      <c r="C12" s="29">
        <v>27300.143549999993</v>
      </c>
      <c r="D12" s="29">
        <v>27300.143730000003</v>
      </c>
      <c r="E12" s="29">
        <v>27300.143520000009</v>
      </c>
      <c r="F12" s="30"/>
      <c r="G12" s="29">
        <v>-181.38941000000762</v>
      </c>
      <c r="H12" s="31">
        <v>-1.8000001087784768E-4</v>
      </c>
      <c r="I12" s="24">
        <v>2.0999999716877937E-4</v>
      </c>
    </row>
    <row r="13" spans="1:9" customFormat="1" x14ac:dyDescent="0.25">
      <c r="A13" s="20" t="s">
        <v>57</v>
      </c>
      <c r="B13" s="28">
        <v>29074.849639999997</v>
      </c>
      <c r="C13" s="29">
        <v>29285.805397863889</v>
      </c>
      <c r="D13" s="29">
        <v>29024.534990121199</v>
      </c>
      <c r="E13" s="29">
        <v>28967.93422288472</v>
      </c>
      <c r="F13" s="30"/>
      <c r="G13" s="29">
        <v>50.314649878799919</v>
      </c>
      <c r="H13" s="31">
        <v>261.27040774269028</v>
      </c>
      <c r="I13" s="24">
        <v>56.600767236478625</v>
      </c>
    </row>
    <row r="14" spans="1:9" customFormat="1" x14ac:dyDescent="0.25">
      <c r="A14" s="20" t="s">
        <v>58</v>
      </c>
      <c r="B14" s="28">
        <v>-1121.3956600000035</v>
      </c>
      <c r="C14" s="29">
        <v>-364.45292786388984</v>
      </c>
      <c r="D14" s="29">
        <v>-103.18261012119754</v>
      </c>
      <c r="E14" s="29">
        <v>-46.581822884708181</v>
      </c>
      <c r="F14" s="30"/>
      <c r="G14" s="26">
        <v>-1018.2130498788059</v>
      </c>
      <c r="H14" s="27">
        <v>-261.27031774269233</v>
      </c>
      <c r="I14" s="24">
        <v>-56.60078723648936</v>
      </c>
    </row>
    <row r="15" spans="1:9" customFormat="1" ht="15" customHeight="1" x14ac:dyDescent="0.25"/>
    <row r="16" spans="1:9" customFormat="1" ht="15" customHeight="1" x14ac:dyDescent="0.25"/>
    <row r="17" customFormat="1" ht="15" customHeight="1" x14ac:dyDescent="0.25"/>
    <row r="18" customFormat="1" ht="15" customHeight="1" x14ac:dyDescent="0.25"/>
    <row r="19" customFormat="1" ht="15" customHeight="1" x14ac:dyDescent="0.25"/>
  </sheetData>
  <sheetProtection sheet="1" scenarios="1" formatCells="0" formatColumns="0" formatRows="0"/>
  <mergeCells count="5">
    <mergeCell ref="C1:D1"/>
    <mergeCell ref="G1:I1"/>
    <mergeCell ref="G2:H2"/>
    <mergeCell ref="G3:H3"/>
    <mergeCell ref="G4:H4"/>
  </mergeCells>
  <pageMargins left="0.7" right="0.7" top="0.75" bottom="0.75" header="0.3" footer="0.3"/>
  <customProperties>
    <customPr name="CellIDs" r:id="rId1"/>
    <customPr name="ConnName" r:id="rId2"/>
    <customPr name="ConnPOV" r:id="rId3"/>
    <customPr name="FormFolder" r:id="rId4"/>
    <customPr name="FormName" r:id="rId5"/>
    <customPr name="FormSize" r:id="rId6"/>
    <customPr name="HyperionPOVXML" r:id="rId7"/>
    <customPr name="HyperionXML" r:id="rId8"/>
    <customPr name="NameConnectionMap" r:id="rId9"/>
    <customPr name="POVPosition" r:id="rId10"/>
    <customPr name="SheetHasParityContent" r:id="rId11"/>
    <customPr name="SheetOptions" r:id="rId12"/>
    <customPr name="ShowPOV" r:id="rId13"/>
    <customPr name="USER_FORMATTING" r:id="rId14"/>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Variance report</vt:lpstr>
      <vt:lpstr>Hyperion</vt:lpstr>
    </vt:vector>
  </TitlesOfParts>
  <Company>McMaster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 Mitton</dc:creator>
  <cp:lastModifiedBy>Lou Mitton</cp:lastModifiedBy>
  <cp:lastPrinted>2015-09-17T16:07:39Z</cp:lastPrinted>
  <dcterms:created xsi:type="dcterms:W3CDTF">2015-09-17T14:27:07Z</dcterms:created>
  <dcterms:modified xsi:type="dcterms:W3CDTF">2018-06-29T18:45:29Z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